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25" windowWidth="13155" windowHeight="11640"/>
  </bookViews>
  <sheets>
    <sheet name="Форма № 2 Расходы" sheetId="1" r:id="rId1"/>
  </sheets>
  <definedNames>
    <definedName name="_xlnm._FilterDatabase" localSheetId="0" hidden="1">'Форма № 2 Расходы'!$A$2:$AL$2</definedName>
    <definedName name="_xlnm.Print_Titles" localSheetId="0">'Форма № 2 Расходы'!$A:$B,'Форма № 2 Расходы'!$2:$3</definedName>
    <definedName name="_xlnm.Print_Area" localSheetId="0">'Форма № 2 Расходы'!$A$1:$AM$27</definedName>
  </definedNames>
  <calcPr calcId="124519"/>
</workbook>
</file>

<file path=xl/calcChain.xml><?xml version="1.0" encoding="utf-8"?>
<calcChain xmlns="http://schemas.openxmlformats.org/spreadsheetml/2006/main">
  <c r="AI5" i="1"/>
  <c r="AI6"/>
  <c r="AI8"/>
  <c r="AI10"/>
  <c r="AI11"/>
  <c r="AI13"/>
  <c r="AI18"/>
  <c r="AI26"/>
  <c r="AH5"/>
  <c r="AH6"/>
  <c r="AH7"/>
  <c r="AH8"/>
  <c r="AH10"/>
  <c r="AH11"/>
  <c r="AH13"/>
  <c r="AH14"/>
  <c r="AH16"/>
  <c r="AH17"/>
  <c r="AH18"/>
  <c r="AH20"/>
  <c r="AH26"/>
  <c r="AG5"/>
  <c r="AG6"/>
  <c r="AG7"/>
  <c r="AG8"/>
  <c r="AG10"/>
  <c r="AG11"/>
  <c r="AG13"/>
  <c r="AG14"/>
  <c r="AG16"/>
  <c r="AG17"/>
  <c r="AG18"/>
  <c r="AG20"/>
  <c r="AG26"/>
  <c r="AH4"/>
  <c r="AI4"/>
  <c r="AG4"/>
  <c r="Y5"/>
  <c r="Y6"/>
  <c r="Y8"/>
  <c r="Y10"/>
  <c r="Y11"/>
  <c r="Y13"/>
  <c r="Y18"/>
  <c r="Y24"/>
  <c r="Y25"/>
  <c r="Y26"/>
  <c r="W5"/>
  <c r="W6"/>
  <c r="W8"/>
  <c r="W10"/>
  <c r="W11"/>
  <c r="W13"/>
  <c r="W14"/>
  <c r="W17"/>
  <c r="W18"/>
  <c r="W20"/>
  <c r="W24"/>
  <c r="W25"/>
  <c r="W26"/>
  <c r="X26"/>
  <c r="X5"/>
  <c r="X6"/>
  <c r="X8"/>
  <c r="X10"/>
  <c r="X11"/>
  <c r="X13"/>
  <c r="X14"/>
  <c r="X17"/>
  <c r="X20"/>
  <c r="X24"/>
  <c r="W4"/>
  <c r="Y4"/>
  <c r="Z4"/>
  <c r="Z26" s="1"/>
  <c r="AA26"/>
  <c r="X4"/>
  <c r="AD4"/>
  <c r="AC4"/>
  <c r="AC26" s="1"/>
  <c r="P26"/>
  <c r="Q26"/>
  <c r="R26"/>
  <c r="S26"/>
  <c r="T26"/>
  <c r="U26"/>
  <c r="V26"/>
  <c r="AD26"/>
  <c r="AE26"/>
  <c r="AF26"/>
  <c r="AJ26"/>
  <c r="AK26"/>
  <c r="AL26"/>
  <c r="AM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T4"/>
  <c r="S4"/>
  <c r="O4"/>
  <c r="P4"/>
  <c r="N4"/>
  <c r="J4"/>
  <c r="K4"/>
  <c r="I4"/>
  <c r="E4" l="1"/>
  <c r="F4"/>
  <c r="D4"/>
  <c r="AB25" l="1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4"/>
  <c r="O26"/>
  <c r="N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L26"/>
  <c r="K26"/>
  <c r="J26"/>
  <c r="I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D26"/>
  <c r="E26"/>
  <c r="F26"/>
  <c r="G26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4"/>
  <c r="AB26" l="1"/>
  <c r="C26"/>
  <c r="H26"/>
  <c r="M26"/>
</calcChain>
</file>

<file path=xl/sharedStrings.xml><?xml version="1.0" encoding="utf-8"?>
<sst xmlns="http://schemas.openxmlformats.org/spreadsheetml/2006/main" count="80" uniqueCount="49">
  <si>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</si>
  <si>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государственным корпорациям (компаниям)</t>
  </si>
  <si>
    <t>Резервные средства</t>
  </si>
  <si>
    <t>Итого</t>
  </si>
  <si>
    <t xml:space="preserve">Дефицит (-) / Профицит (+) </t>
  </si>
  <si>
    <t>государственных (муниципальных) органов</t>
  </si>
  <si>
    <t>работников автономных и бюджетных учреждений</t>
  </si>
  <si>
    <t>Стипендии</t>
  </si>
  <si>
    <t>Иные выплаты</t>
  </si>
  <si>
    <t>Публичные нормативные выплаты гражданам несоциального характера</t>
  </si>
  <si>
    <t>Субсидии бюджетным и автономным учреждениям за исключением расходов на фонд оплаты труда и взносы по обязательному социальному страхованию на выплаты по оплате труда работников и иные выплаты работникам учреждений</t>
  </si>
  <si>
    <t>Субсидии некоммерческим организациям (за исключением государственных (муниципальных) учреждений</t>
  </si>
  <si>
    <t>Исполнение судебных актов</t>
  </si>
  <si>
    <t>Уплата налогов, сборов и иных платежей</t>
  </si>
  <si>
    <t>Капитальные вложения в объекты недвижимого имущества государственной (муниципальной) собственности</t>
  </si>
  <si>
    <t>Закупка товаров, работ, услуг в целях капитального ремонта государственного (муниципального) имущества</t>
  </si>
  <si>
    <t>Премии и гранты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</si>
  <si>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бененфициара к принципалу</t>
  </si>
  <si>
    <t>Общий объём фонда оплаты труда и взносы по обязательному социальному страхованию на выплаты по оплате труда работников и иные выплаты работникам, в т.ч.</t>
  </si>
  <si>
    <t>121+129</t>
  </si>
  <si>
    <t>13101+13201+13301+13401+
13501+13601+14101+14201+
14301+14401+14501+14601</t>
  </si>
  <si>
    <t>310+320</t>
  </si>
  <si>
    <t>111+119+121+129 + 131+139+141+149+
13101+13201+13301+13401+
13501+13601+14101+14201+
14301+14401+14501+14601</t>
  </si>
  <si>
    <t>112+113+122+123+133+134+142</t>
  </si>
  <si>
    <t>330</t>
  </si>
  <si>
    <t xml:space="preserve">610+620-13101-13201-13301-13401-
13501-13601-14101-14201-
14301-14401-14501-14601
</t>
  </si>
  <si>
    <t>Наименование расходов</t>
  </si>
  <si>
    <t>Межбюджетные трансферты</t>
  </si>
  <si>
    <t>Другие расходы</t>
  </si>
  <si>
    <t>Вид расхода / раздел, подраздел/строки формы 387</t>
  </si>
  <si>
    <t>Всего</t>
  </si>
  <si>
    <t>за счет средств местного бюджета (налоговые и неналоговые доходы, дотации)</t>
  </si>
  <si>
    <t xml:space="preserve">за счет целевых трансфертов из областного бюджета </t>
  </si>
  <si>
    <t>за счет прочих безвозмездных поступлений (от юр. лиц, нерезидентов и др.)</t>
  </si>
  <si>
    <t>730</t>
  </si>
  <si>
    <t xml:space="preserve">Расходы на обслуживание мун. долга </t>
  </si>
  <si>
    <t>Социальные выплаты гражданам</t>
  </si>
  <si>
    <t>Иные закупки товаров, работ и услуг для обеспечения государственных (муниципальных) нужд (за исключением закупки товаров, работ, услуг в целях капитального ремонта государственного (муниципального) имущества)</t>
  </si>
  <si>
    <t>Примечание</t>
  </si>
  <si>
    <t xml:space="preserve">за счет целевых трансфертов из бюджетов поселений </t>
  </si>
  <si>
    <t>241+242+244+245+247</t>
  </si>
  <si>
    <r>
      <t>Параметры бюджета (</t>
    </r>
    <r>
      <rPr>
        <i/>
        <sz val="16"/>
        <rFont val="Times New Roman"/>
        <family val="1"/>
        <charset val="204"/>
      </rPr>
      <t>наименование МР/МО/ГО</t>
    </r>
    <r>
      <rPr>
        <b/>
        <sz val="16"/>
        <rFont val="Times New Roman"/>
        <family val="1"/>
        <charset val="204"/>
      </rPr>
      <t xml:space="preserve">) по видам расходов, разделам, подразделам, </t>
    </r>
    <r>
      <rPr>
        <sz val="16"/>
        <rFont val="Times New Roman"/>
        <family val="1"/>
        <charset val="204"/>
      </rPr>
      <t>тыс. рублей</t>
    </r>
  </si>
  <si>
    <t>Исполнение бюджета муниципального образования за 2023 год</t>
  </si>
  <si>
    <t>Уточненный бюджет муниципального образования на 2024 год по состоянию на 01.11.2024 года</t>
  </si>
  <si>
    <t>Исполнение бюджета муниципального образования 2024 год, на 01.11.2024</t>
  </si>
  <si>
    <t>Оценка ожидаемого исполнения  за 2024 год</t>
  </si>
  <si>
    <t>Оценка ожидаемого исполнения  за 2024 год к  исполнению 2023 года, %</t>
  </si>
  <si>
    <t xml:space="preserve">Параметры бюджета муниципального образования  на 2025 год </t>
  </si>
  <si>
    <t>Темп роста показателей  на 2025 год к оценке ожидаемого исполнения за 2024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</si>
</sst>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Times New Roman Cyr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1">
    <xf numFmtId="0" fontId="0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2" borderId="0"/>
    <xf numFmtId="0" fontId="5" fillId="0" borderId="0">
      <alignment horizontal="left" vertical="top" wrapText="1"/>
    </xf>
    <xf numFmtId="0" fontId="5" fillId="0" borderId="0"/>
    <xf numFmtId="0" fontId="6" fillId="0" borderId="0">
      <alignment horizontal="center" wrapText="1"/>
    </xf>
    <xf numFmtId="0" fontId="6" fillId="0" borderId="0">
      <alignment horizontal="center"/>
    </xf>
    <xf numFmtId="0" fontId="5" fillId="0" borderId="0">
      <alignment wrapText="1"/>
    </xf>
    <xf numFmtId="0" fontId="5" fillId="0" borderId="0">
      <alignment horizontal="right"/>
    </xf>
    <xf numFmtId="0" fontId="5" fillId="2" borderId="4"/>
    <xf numFmtId="0" fontId="5" fillId="0" borderId="5">
      <alignment horizontal="center" vertical="center" wrapText="1"/>
    </xf>
    <xf numFmtId="0" fontId="5" fillId="0" borderId="6"/>
    <xf numFmtId="0" fontId="5" fillId="0" borderId="5">
      <alignment horizontal="center" vertical="center" shrinkToFit="1"/>
    </xf>
    <xf numFmtId="0" fontId="5" fillId="2" borderId="7"/>
    <xf numFmtId="0" fontId="7" fillId="0" borderId="5">
      <alignment horizontal="left"/>
    </xf>
    <xf numFmtId="4" fontId="7" fillId="3" borderId="5">
      <alignment horizontal="right" vertical="top" shrinkToFit="1"/>
    </xf>
    <xf numFmtId="0" fontId="5" fillId="2" borderId="8"/>
    <xf numFmtId="0" fontId="5" fillId="0" borderId="7"/>
    <xf numFmtId="0" fontId="5" fillId="0" borderId="0">
      <alignment horizontal="left" wrapText="1"/>
    </xf>
    <xf numFmtId="49" fontId="5" fillId="0" borderId="5">
      <alignment horizontal="left" vertical="top" wrapText="1"/>
    </xf>
    <xf numFmtId="4" fontId="5" fillId="4" borderId="5">
      <alignment horizontal="right" vertical="top" shrinkToFit="1"/>
    </xf>
    <xf numFmtId="0" fontId="5" fillId="2" borderId="8">
      <alignment horizontal="center"/>
    </xf>
    <xf numFmtId="0" fontId="5" fillId="2" borderId="0">
      <alignment horizontal="center"/>
    </xf>
    <xf numFmtId="4" fontId="5" fillId="0" borderId="5">
      <alignment horizontal="right" vertical="top" shrinkToFit="1"/>
    </xf>
    <xf numFmtId="49" fontId="7" fillId="0" borderId="5">
      <alignment horizontal="left" vertical="top" wrapText="1"/>
    </xf>
    <xf numFmtId="0" fontId="5" fillId="2" borderId="0">
      <alignment horizontal="left"/>
    </xf>
    <xf numFmtId="4" fontId="5" fillId="0" borderId="6">
      <alignment horizontal="right" shrinkToFit="1"/>
    </xf>
    <xf numFmtId="4" fontId="5" fillId="0" borderId="0">
      <alignment horizontal="right" shrinkToFit="1"/>
    </xf>
    <xf numFmtId="0" fontId="5" fillId="2" borderId="7">
      <alignment horizontal="center"/>
    </xf>
    <xf numFmtId="0" fontId="8" fillId="0" borderId="0">
      <alignment vertical="top" wrapText="1"/>
    </xf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/>
    <xf numFmtId="0" fontId="11" fillId="0" borderId="0"/>
    <xf numFmtId="0" fontId="2" fillId="0" borderId="0"/>
    <xf numFmtId="0" fontId="8" fillId="0" borderId="0">
      <alignment vertical="top" wrapText="1"/>
    </xf>
    <xf numFmtId="0" fontId="15" fillId="0" borderId="0"/>
    <xf numFmtId="0" fontId="11" fillId="0" borderId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8" fillId="0" borderId="5">
      <alignment horizontal="center" vertical="center" wrapText="1"/>
    </xf>
    <xf numFmtId="0" fontId="2" fillId="0" borderId="0"/>
    <xf numFmtId="0" fontId="18" fillId="0" borderId="5">
      <alignment horizontal="center" vertical="center" wrapText="1"/>
    </xf>
    <xf numFmtId="10" fontId="20" fillId="4" borderId="5">
      <alignment horizontal="right" vertical="top" shrinkToFit="1"/>
    </xf>
    <xf numFmtId="4" fontId="20" fillId="4" borderId="5">
      <alignment horizontal="right" vertical="top" shrinkToFit="1"/>
    </xf>
    <xf numFmtId="0" fontId="18" fillId="2" borderId="0">
      <alignment horizontal="center"/>
    </xf>
    <xf numFmtId="0" fontId="18" fillId="0" borderId="0">
      <alignment vertical="top"/>
    </xf>
    <xf numFmtId="0" fontId="18" fillId="2" borderId="0">
      <alignment shrinkToFit="1"/>
    </xf>
    <xf numFmtId="1" fontId="18" fillId="0" borderId="5">
      <alignment horizontal="left" vertical="top" wrapText="1" indent="2"/>
    </xf>
    <xf numFmtId="0" fontId="18" fillId="2" borderId="0"/>
    <xf numFmtId="0" fontId="18" fillId="0" borderId="0"/>
    <xf numFmtId="0" fontId="18" fillId="0" borderId="0"/>
    <xf numFmtId="0" fontId="18" fillId="0" borderId="0">
      <alignment horizontal="left" wrapText="1"/>
    </xf>
    <xf numFmtId="10" fontId="20" fillId="5" borderId="5">
      <alignment horizontal="right" vertical="top" shrinkToFit="1"/>
    </xf>
    <xf numFmtId="4" fontId="20" fillId="5" borderId="5">
      <alignment horizontal="right" vertical="top" shrinkToFit="1"/>
    </xf>
    <xf numFmtId="0" fontId="20" fillId="0" borderId="5">
      <alignment horizontal="left"/>
    </xf>
    <xf numFmtId="10" fontId="18" fillId="0" borderId="5">
      <alignment horizontal="right" vertical="top" shrinkToFit="1"/>
    </xf>
    <xf numFmtId="4" fontId="18" fillId="0" borderId="5">
      <alignment horizontal="right" vertical="top" shrinkToFit="1"/>
    </xf>
    <xf numFmtId="1" fontId="18" fillId="0" borderId="5">
      <alignment horizontal="center" vertical="top" shrinkToFit="1"/>
    </xf>
    <xf numFmtId="0" fontId="20" fillId="0" borderId="5">
      <alignment vertical="top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0">
      <alignment horizontal="right"/>
    </xf>
    <xf numFmtId="0" fontId="19" fillId="0" borderId="0">
      <alignment horizontal="center"/>
    </xf>
    <xf numFmtId="0" fontId="19" fillId="0" borderId="0">
      <alignment horizontal="center" wrapText="1"/>
    </xf>
    <xf numFmtId="0" fontId="18" fillId="0" borderId="0"/>
    <xf numFmtId="0" fontId="18" fillId="0" borderId="0">
      <alignment wrapText="1"/>
    </xf>
    <xf numFmtId="0" fontId="18" fillId="0" borderId="5">
      <alignment horizontal="center" vertical="center" wrapText="1"/>
    </xf>
    <xf numFmtId="0" fontId="18" fillId="2" borderId="0">
      <alignment horizontal="left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4" fillId="0" borderId="0"/>
    <xf numFmtId="9" fontId="11" fillId="0" borderId="0" applyFont="0" applyFill="0" applyBorder="0" applyAlignment="0" applyProtection="0"/>
  </cellStyleXfs>
  <cellXfs count="40">
    <xf numFmtId="0" fontId="0" fillId="0" borderId="0" xfId="0"/>
    <xf numFmtId="0" fontId="16" fillId="6" borderId="0" xfId="0" applyFont="1" applyFill="1" applyBorder="1" applyAlignment="1">
      <alignment horizontal="center" vertical="center"/>
    </xf>
    <xf numFmtId="0" fontId="0" fillId="6" borderId="0" xfId="0" applyFill="1"/>
    <xf numFmtId="49" fontId="17" fillId="6" borderId="1" xfId="0" applyNumberFormat="1" applyFont="1" applyFill="1" applyBorder="1" applyAlignment="1">
      <alignment horizontal="center" vertical="center" wrapText="1"/>
    </xf>
    <xf numFmtId="3" fontId="16" fillId="6" borderId="1" xfId="0" applyNumberFormat="1" applyFont="1" applyFill="1" applyBorder="1" applyAlignment="1" applyProtection="1">
      <alignment horizontal="justify" vertical="center" wrapText="1"/>
      <protection locked="0"/>
    </xf>
    <xf numFmtId="49" fontId="17" fillId="6" borderId="1" xfId="0" applyNumberFormat="1" applyFont="1" applyFill="1" applyBorder="1" applyAlignment="1">
      <alignment horizontal="center" vertical="center"/>
    </xf>
    <xf numFmtId="3" fontId="17" fillId="6" borderId="1" xfId="0" applyNumberFormat="1" applyFont="1" applyFill="1" applyBorder="1" applyAlignment="1">
      <alignment horizontal="center" vertical="center"/>
    </xf>
    <xf numFmtId="3" fontId="17" fillId="6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justify" vertical="center" wrapText="1"/>
    </xf>
    <xf numFmtId="3" fontId="14" fillId="6" borderId="1" xfId="0" applyNumberFormat="1" applyFont="1" applyFill="1" applyBorder="1" applyAlignment="1">
      <alignment vertical="center" wrapText="1"/>
    </xf>
    <xf numFmtId="9" fontId="22" fillId="6" borderId="1" xfId="100" applyFont="1" applyFill="1" applyBorder="1" applyAlignment="1" applyProtection="1">
      <alignment horizontal="center" vertical="center" wrapText="1"/>
      <protection locked="0"/>
    </xf>
    <xf numFmtId="0" fontId="24" fillId="6" borderId="0" xfId="0" applyFont="1" applyFill="1"/>
    <xf numFmtId="0" fontId="16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justify" vertical="center" wrapText="1"/>
    </xf>
    <xf numFmtId="3" fontId="16" fillId="6" borderId="1" xfId="0" applyNumberFormat="1" applyFont="1" applyFill="1" applyBorder="1" applyAlignment="1">
      <alignment vertical="center" wrapText="1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justify" vertical="center" wrapText="1"/>
    </xf>
    <xf numFmtId="0" fontId="16" fillId="6" borderId="0" xfId="0" applyFont="1" applyFill="1" applyAlignment="1">
      <alignment horizontal="justify" vertical="center" wrapText="1"/>
    </xf>
    <xf numFmtId="0" fontId="23" fillId="6" borderId="0" xfId="0" applyFont="1" applyFill="1"/>
    <xf numFmtId="3" fontId="0" fillId="6" borderId="0" xfId="0" applyNumberFormat="1" applyFill="1"/>
    <xf numFmtId="3" fontId="10" fillId="6" borderId="9" xfId="1" applyNumberFormat="1" applyFont="1" applyFill="1" applyBorder="1" applyAlignment="1" applyProtection="1">
      <alignment horizontal="center" vertical="center" wrapText="1"/>
      <protection locked="0"/>
    </xf>
    <xf numFmtId="0" fontId="9" fillId="6" borderId="12" xfId="0" applyFont="1" applyFill="1" applyBorder="1" applyAlignment="1">
      <alignment horizontal="center" vertical="center" wrapText="1"/>
    </xf>
    <xf numFmtId="3" fontId="16" fillId="6" borderId="9" xfId="0" applyNumberFormat="1" applyFont="1" applyFill="1" applyBorder="1" applyAlignment="1" applyProtection="1">
      <alignment horizontal="right" vertical="center" wrapText="1"/>
      <protection locked="0"/>
    </xf>
    <xf numFmtId="3" fontId="21" fillId="6" borderId="9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1" xfId="0" applyFill="1" applyBorder="1"/>
    <xf numFmtId="0" fontId="13" fillId="6" borderId="0" xfId="0" applyFont="1" applyFill="1" applyBorder="1" applyAlignment="1">
      <alignment wrapText="1"/>
    </xf>
    <xf numFmtId="0" fontId="13" fillId="6" borderId="13" xfId="0" applyFont="1" applyFill="1" applyBorder="1" applyAlignment="1">
      <alignment wrapText="1"/>
    </xf>
    <xf numFmtId="0" fontId="13" fillId="6" borderId="13" xfId="0" applyFont="1" applyFill="1" applyBorder="1" applyAlignment="1">
      <alignment horizontal="center" wrapText="1"/>
    </xf>
    <xf numFmtId="3" fontId="10" fillId="6" borderId="9" xfId="1" applyNumberFormat="1" applyFont="1" applyFill="1" applyBorder="1" applyAlignment="1" applyProtection="1">
      <alignment horizontal="center" vertical="center" wrapText="1"/>
      <protection locked="0"/>
    </xf>
    <xf numFmtId="3" fontId="10" fillId="6" borderId="9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3" fontId="9" fillId="6" borderId="10" xfId="1" applyNumberFormat="1" applyFont="1" applyFill="1" applyBorder="1" applyAlignment="1" applyProtection="1">
      <alignment horizontal="center" vertical="center" wrapText="1"/>
      <protection locked="0"/>
    </xf>
    <xf numFmtId="3" fontId="9" fillId="6" borderId="11" xfId="1" applyNumberFormat="1" applyFont="1" applyFill="1" applyBorder="1" applyAlignment="1" applyProtection="1">
      <alignment horizontal="center" vertical="center" wrapText="1"/>
      <protection locked="0"/>
    </xf>
    <xf numFmtId="3" fontId="9" fillId="6" borderId="9" xfId="1" applyNumberFormat="1" applyFont="1" applyFill="1" applyBorder="1" applyAlignment="1" applyProtection="1">
      <alignment horizontal="center" vertical="center" wrapText="1"/>
      <protection locked="0"/>
    </xf>
    <xf numFmtId="3" fontId="10" fillId="6" borderId="10" xfId="1" applyNumberFormat="1" applyFont="1" applyFill="1" applyBorder="1" applyAlignment="1" applyProtection="1">
      <alignment horizontal="center" vertical="center" wrapText="1"/>
      <protection locked="0"/>
    </xf>
    <xf numFmtId="3" fontId="10" fillId="6" borderId="11" xfId="1" applyNumberFormat="1" applyFont="1" applyFill="1" applyBorder="1" applyAlignment="1" applyProtection="1">
      <alignment horizontal="center" vertical="center" wrapText="1"/>
      <protection locked="0"/>
    </xf>
    <xf numFmtId="3" fontId="10" fillId="6" borderId="9" xfId="1" applyNumberFormat="1" applyFont="1" applyFill="1" applyBorder="1" applyAlignment="1" applyProtection="1">
      <alignment horizontal="center" vertical="center" wrapText="1"/>
      <protection locked="0"/>
    </xf>
  </cellXfs>
  <cellStyles count="101">
    <cellStyle name="br" xfId="2"/>
    <cellStyle name="col" xfId="3"/>
    <cellStyle name="Normal" xfId="43"/>
    <cellStyle name="style0" xfId="4"/>
    <cellStyle name="style0 2" xfId="62"/>
    <cellStyle name="td" xfId="5"/>
    <cellStyle name="td 2" xfId="61"/>
    <cellStyle name="tr" xfId="6"/>
    <cellStyle name="xl21" xfId="7"/>
    <cellStyle name="xl21 2" xfId="60"/>
    <cellStyle name="xl22" xfId="8"/>
    <cellStyle name="xl22 2" xfId="85"/>
    <cellStyle name="xl23" xfId="9"/>
    <cellStyle name="xl23 2" xfId="59"/>
    <cellStyle name="xl24" xfId="10"/>
    <cellStyle name="xl24 2" xfId="89"/>
    <cellStyle name="xl25" xfId="11"/>
    <cellStyle name="xl25 2" xfId="98"/>
    <cellStyle name="xl26" xfId="12"/>
    <cellStyle name="xl26 2" xfId="69"/>
    <cellStyle name="xl27" xfId="13"/>
    <cellStyle name="xl27 2" xfId="97"/>
    <cellStyle name="xl28" xfId="14"/>
    <cellStyle name="xl28 2" xfId="91"/>
    <cellStyle name="xl29" xfId="15"/>
    <cellStyle name="xl29 2" xfId="96"/>
    <cellStyle name="xl30" xfId="16"/>
    <cellStyle name="xl30 2" xfId="53"/>
    <cellStyle name="xl31" xfId="17"/>
    <cellStyle name="xl31 2" xfId="95"/>
    <cellStyle name="xl32" xfId="18"/>
    <cellStyle name="xl32 2" xfId="84"/>
    <cellStyle name="xl33" xfId="19"/>
    <cellStyle name="xl33 2" xfId="58"/>
    <cellStyle name="xl34" xfId="20"/>
    <cellStyle name="xl34 2" xfId="94"/>
    <cellStyle name="xl35" xfId="21"/>
    <cellStyle name="xl35 2" xfId="83"/>
    <cellStyle name="xl36" xfId="22"/>
    <cellStyle name="xl36 2" xfId="93"/>
    <cellStyle name="xl37" xfId="23"/>
    <cellStyle name="xl37 2" xfId="51"/>
    <cellStyle name="xl38" xfId="24"/>
    <cellStyle name="xl38 2" xfId="66"/>
    <cellStyle name="xl39" xfId="25"/>
    <cellStyle name="xl39 2" xfId="82"/>
    <cellStyle name="xl40" xfId="26"/>
    <cellStyle name="xl40 2" xfId="68"/>
    <cellStyle name="xl41" xfId="27"/>
    <cellStyle name="xl41 2" xfId="65"/>
    <cellStyle name="xl42" xfId="28"/>
    <cellStyle name="xl42 2" xfId="90"/>
    <cellStyle name="xl43" xfId="29"/>
    <cellStyle name="xl43 2" xfId="81"/>
    <cellStyle name="xl44" xfId="30"/>
    <cellStyle name="xl44 2" xfId="80"/>
    <cellStyle name="xl45" xfId="31"/>
    <cellStyle name="xl45 2" xfId="79"/>
    <cellStyle name="xl46" xfId="32"/>
    <cellStyle name="xl46 2" xfId="78"/>
    <cellStyle name="xl47" xfId="33"/>
    <cellStyle name="xl47 2" xfId="77"/>
    <cellStyle name="xl48" xfId="76"/>
    <cellStyle name="xl49" xfId="75"/>
    <cellStyle name="xl50" xfId="74"/>
    <cellStyle name="xl51" xfId="73"/>
    <cellStyle name="xl52" xfId="72"/>
    <cellStyle name="xl53" xfId="71"/>
    <cellStyle name="xl54" xfId="63"/>
    <cellStyle name="xl55" xfId="67"/>
    <cellStyle name="xl56" xfId="64"/>
    <cellStyle name="xl57" xfId="88"/>
    <cellStyle name="xl58" xfId="87"/>
    <cellStyle name="xl59" xfId="86"/>
    <cellStyle name="xl60" xfId="57"/>
    <cellStyle name="xl61" xfId="70"/>
    <cellStyle name="xl62" xfId="56"/>
    <cellStyle name="xl63" xfId="92"/>
    <cellStyle name="xl64" xfId="55"/>
    <cellStyle name="xl65" xfId="54"/>
    <cellStyle name="Обычный" xfId="0" builtinId="0"/>
    <cellStyle name="Обычный 10" xfId="44"/>
    <cellStyle name="Обычный 2" xfId="34"/>
    <cellStyle name="Обычный 2 2" xfId="45"/>
    <cellStyle name="Обычный 3" xfId="35"/>
    <cellStyle name="Обычный 3 2" xfId="46"/>
    <cellStyle name="Обычный 4" xfId="1"/>
    <cellStyle name="Обычный 4 2" xfId="47"/>
    <cellStyle name="Обычный 5" xfId="42"/>
    <cellStyle name="Обычный 5 2" xfId="52"/>
    <cellStyle name="Обычный 6" xfId="99"/>
    <cellStyle name="Процентный" xfId="100" builtinId="5"/>
    <cellStyle name="Процентный 2" xfId="48"/>
    <cellStyle name="Процентный 3" xfId="49"/>
    <cellStyle name="Стиль 1" xfId="36"/>
    <cellStyle name="Стиль 2" xfId="37"/>
    <cellStyle name="Стиль 3" xfId="38"/>
    <cellStyle name="Стиль 4" xfId="39"/>
    <cellStyle name="Стиль 5" xfId="40"/>
    <cellStyle name="Стиль 6" xfId="41"/>
    <cellStyle name="Финансовый 2" xfId="5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9"/>
  <sheetViews>
    <sheetView tabSelected="1" zoomScale="80" zoomScaleNormal="80" zoomScaleSheetLayoutView="80" workbookViewId="0">
      <pane xSplit="1" ySplit="3" topLeftCell="V4" activePane="bottomRight" state="frozen"/>
      <selection pane="topRight" activeCell="B1" sqref="B1"/>
      <selection pane="bottomLeft" activeCell="A5" sqref="A5"/>
      <selection pane="bottomRight" activeCell="AG9" sqref="AG9:AI9"/>
    </sheetView>
  </sheetViews>
  <sheetFormatPr defaultRowHeight="15"/>
  <cols>
    <col min="1" max="1" width="18.5703125" style="16" customWidth="1"/>
    <col min="2" max="2" width="65.85546875" style="17" customWidth="1"/>
    <col min="3" max="6" width="18" style="17" customWidth="1"/>
    <col min="7" max="7" width="18" style="18" customWidth="1"/>
    <col min="8" max="12" width="18" style="19" customWidth="1"/>
    <col min="13" max="27" width="18" style="2" customWidth="1"/>
    <col min="28" max="37" width="15" style="2" customWidth="1"/>
    <col min="38" max="38" width="16.28515625" style="2" customWidth="1"/>
    <col min="39" max="39" width="17.28515625" style="2" customWidth="1"/>
    <col min="40" max="16384" width="9.140625" style="2"/>
  </cols>
  <sheetData>
    <row r="1" spans="1:39" ht="59.25" customHeight="1">
      <c r="A1" s="1"/>
      <c r="B1" s="28" t="s">
        <v>41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</row>
    <row r="2" spans="1:39" ht="37.5" customHeight="1">
      <c r="A2" s="32" t="s">
        <v>29</v>
      </c>
      <c r="B2" s="32" t="s">
        <v>26</v>
      </c>
      <c r="C2" s="37" t="s">
        <v>42</v>
      </c>
      <c r="D2" s="38"/>
      <c r="E2" s="38"/>
      <c r="F2" s="38"/>
      <c r="G2" s="39"/>
      <c r="H2" s="34" t="s">
        <v>43</v>
      </c>
      <c r="I2" s="35"/>
      <c r="J2" s="35"/>
      <c r="K2" s="35"/>
      <c r="L2" s="36"/>
      <c r="M2" s="34" t="s">
        <v>44</v>
      </c>
      <c r="N2" s="35"/>
      <c r="O2" s="35"/>
      <c r="P2" s="35"/>
      <c r="Q2" s="36"/>
      <c r="R2" s="34" t="s">
        <v>45</v>
      </c>
      <c r="S2" s="35"/>
      <c r="T2" s="35"/>
      <c r="U2" s="35"/>
      <c r="V2" s="36"/>
      <c r="W2" s="34" t="s">
        <v>46</v>
      </c>
      <c r="X2" s="35"/>
      <c r="Y2" s="35"/>
      <c r="Z2" s="35"/>
      <c r="AA2" s="36"/>
      <c r="AB2" s="34" t="s">
        <v>47</v>
      </c>
      <c r="AC2" s="35"/>
      <c r="AD2" s="35"/>
      <c r="AE2" s="35"/>
      <c r="AF2" s="36"/>
      <c r="AG2" s="34" t="s">
        <v>48</v>
      </c>
      <c r="AH2" s="35"/>
      <c r="AI2" s="35"/>
      <c r="AJ2" s="35"/>
      <c r="AK2" s="35"/>
      <c r="AL2" s="36"/>
      <c r="AM2" s="31" t="s">
        <v>38</v>
      </c>
    </row>
    <row r="3" spans="1:39" ht="133.5" customHeight="1">
      <c r="A3" s="33"/>
      <c r="B3" s="33"/>
      <c r="C3" s="22" t="s">
        <v>30</v>
      </c>
      <c r="D3" s="22" t="s">
        <v>31</v>
      </c>
      <c r="E3" s="22" t="s">
        <v>32</v>
      </c>
      <c r="F3" s="22" t="s">
        <v>39</v>
      </c>
      <c r="G3" s="21" t="s">
        <v>33</v>
      </c>
      <c r="H3" s="22" t="s">
        <v>30</v>
      </c>
      <c r="I3" s="22" t="s">
        <v>31</v>
      </c>
      <c r="J3" s="22" t="s">
        <v>32</v>
      </c>
      <c r="K3" s="22" t="s">
        <v>39</v>
      </c>
      <c r="L3" s="21" t="s">
        <v>33</v>
      </c>
      <c r="M3" s="22" t="s">
        <v>30</v>
      </c>
      <c r="N3" s="22" t="s">
        <v>31</v>
      </c>
      <c r="O3" s="22" t="s">
        <v>32</v>
      </c>
      <c r="P3" s="22" t="s">
        <v>39</v>
      </c>
      <c r="Q3" s="21" t="s">
        <v>33</v>
      </c>
      <c r="R3" s="22" t="s">
        <v>30</v>
      </c>
      <c r="S3" s="22" t="s">
        <v>31</v>
      </c>
      <c r="T3" s="22" t="s">
        <v>32</v>
      </c>
      <c r="U3" s="22" t="s">
        <v>39</v>
      </c>
      <c r="V3" s="30" t="s">
        <v>33</v>
      </c>
      <c r="W3" s="22" t="s">
        <v>30</v>
      </c>
      <c r="X3" s="22" t="s">
        <v>31</v>
      </c>
      <c r="Y3" s="22" t="s">
        <v>32</v>
      </c>
      <c r="Z3" s="22" t="s">
        <v>39</v>
      </c>
      <c r="AA3" s="21" t="s">
        <v>33</v>
      </c>
      <c r="AB3" s="22" t="s">
        <v>30</v>
      </c>
      <c r="AC3" s="22" t="s">
        <v>31</v>
      </c>
      <c r="AD3" s="22" t="s">
        <v>32</v>
      </c>
      <c r="AE3" s="22" t="s">
        <v>39</v>
      </c>
      <c r="AF3" s="21" t="s">
        <v>33</v>
      </c>
      <c r="AG3" s="22" t="s">
        <v>30</v>
      </c>
      <c r="AH3" s="22" t="s">
        <v>31</v>
      </c>
      <c r="AI3" s="22" t="s">
        <v>32</v>
      </c>
      <c r="AJ3" s="22" t="s">
        <v>32</v>
      </c>
      <c r="AK3" s="22" t="s">
        <v>39</v>
      </c>
      <c r="AL3" s="29" t="s">
        <v>33</v>
      </c>
      <c r="AM3" s="31"/>
    </row>
    <row r="4" spans="1:39" ht="121.5" customHeight="1">
      <c r="A4" s="3" t="s">
        <v>22</v>
      </c>
      <c r="B4" s="4" t="s">
        <v>18</v>
      </c>
      <c r="C4" s="23">
        <f>D4+E4+G4+F4</f>
        <v>131541.69999999998</v>
      </c>
      <c r="D4" s="23">
        <f>SUM(D5:D6)</f>
        <v>74385.899999999994</v>
      </c>
      <c r="E4" s="23">
        <f t="shared" ref="E4:F4" si="0">SUM(E5:E6)</f>
        <v>56696.4</v>
      </c>
      <c r="F4" s="23">
        <f t="shared" si="0"/>
        <v>459.4</v>
      </c>
      <c r="G4" s="24"/>
      <c r="H4" s="23">
        <f>I4+J4+L4+K4</f>
        <v>152313.79999999999</v>
      </c>
      <c r="I4" s="23">
        <f>SUM(I5:I6)</f>
        <v>89808.2</v>
      </c>
      <c r="J4" s="23">
        <f t="shared" ref="J4:K4" si="1">SUM(J5:J6)</f>
        <v>62505.599999999999</v>
      </c>
      <c r="K4" s="23">
        <f t="shared" si="1"/>
        <v>0</v>
      </c>
      <c r="L4" s="24"/>
      <c r="M4" s="23">
        <f>N4+O4+Q4+P4</f>
        <v>114789.5</v>
      </c>
      <c r="N4" s="23">
        <f>SUM(N5:N6)</f>
        <v>66588.899999999994</v>
      </c>
      <c r="O4" s="23">
        <f t="shared" ref="O4:P4" si="2">SUM(O5:O6)</f>
        <v>48200.6</v>
      </c>
      <c r="P4" s="23">
        <f t="shared" si="2"/>
        <v>0</v>
      </c>
      <c r="Q4" s="24"/>
      <c r="R4" s="23">
        <f>S4+T4+V4+U4</f>
        <v>152313.79999999999</v>
      </c>
      <c r="S4" s="23">
        <f>SUM(S5:S6)</f>
        <v>89808.2</v>
      </c>
      <c r="T4" s="23">
        <f t="shared" ref="T4" si="3">SUM(T5:T6)</f>
        <v>62505.599999999999</v>
      </c>
      <c r="U4" s="24"/>
      <c r="V4" s="24"/>
      <c r="W4" s="23">
        <f t="shared" ref="W4:Z18" si="4">SUM(R4/C4*100)</f>
        <v>115.79126619163354</v>
      </c>
      <c r="X4" s="23">
        <f>SUM(S4/D4*100)</f>
        <v>120.73282705458965</v>
      </c>
      <c r="Y4" s="23">
        <f t="shared" si="4"/>
        <v>110.24615319491184</v>
      </c>
      <c r="Z4" s="23">
        <f t="shared" si="4"/>
        <v>0</v>
      </c>
      <c r="AA4" s="23"/>
      <c r="AB4" s="23">
        <f>AC4+AD4+AF4+AE4</f>
        <v>151395.1</v>
      </c>
      <c r="AC4" s="23">
        <f>SUM(AC5:AC6)</f>
        <v>89193</v>
      </c>
      <c r="AD4" s="23">
        <f>SUM(AD5:AD6)</f>
        <v>62202.1</v>
      </c>
      <c r="AE4" s="23"/>
      <c r="AF4" s="24"/>
      <c r="AG4" s="23">
        <f>AB4/R4*100</f>
        <v>99.396837318745909</v>
      </c>
      <c r="AH4" s="23">
        <f t="shared" ref="AH4:AI18" si="5">AC4/S4*100</f>
        <v>99.314984600515317</v>
      </c>
      <c r="AI4" s="23">
        <f t="shared" si="5"/>
        <v>99.514443505861877</v>
      </c>
      <c r="AJ4" s="23"/>
      <c r="AK4" s="23"/>
      <c r="AL4" s="24"/>
      <c r="AM4" s="25"/>
    </row>
    <row r="5" spans="1:39" ht="22.5" customHeight="1">
      <c r="A5" s="3" t="s">
        <v>19</v>
      </c>
      <c r="B5" s="4" t="s">
        <v>5</v>
      </c>
      <c r="C5" s="23">
        <f t="shared" ref="C5:C25" si="6">D5+E5+G5+F5</f>
        <v>34425.5</v>
      </c>
      <c r="D5" s="23">
        <v>32892.199999999997</v>
      </c>
      <c r="E5" s="23">
        <v>1073.9000000000001</v>
      </c>
      <c r="F5" s="23">
        <v>459.4</v>
      </c>
      <c r="G5" s="24"/>
      <c r="H5" s="23">
        <f t="shared" ref="H5:H25" si="7">I5+J5+L5+K5</f>
        <v>40899</v>
      </c>
      <c r="I5" s="23">
        <v>39812</v>
      </c>
      <c r="J5" s="23">
        <v>1087</v>
      </c>
      <c r="K5" s="23"/>
      <c r="L5" s="24"/>
      <c r="M5" s="23">
        <f t="shared" ref="M5:M25" si="8">N5+O5+Q5+P5</f>
        <v>30154.6</v>
      </c>
      <c r="N5" s="23">
        <v>29271.5</v>
      </c>
      <c r="O5" s="23">
        <v>883.1</v>
      </c>
      <c r="P5" s="23"/>
      <c r="Q5" s="24"/>
      <c r="R5" s="23">
        <f t="shared" ref="R5:R25" si="9">S5+T5+V5+U5</f>
        <v>40899</v>
      </c>
      <c r="S5" s="23">
        <v>39812</v>
      </c>
      <c r="T5" s="23">
        <v>1087</v>
      </c>
      <c r="U5" s="24"/>
      <c r="V5" s="24"/>
      <c r="W5" s="23">
        <f t="shared" si="4"/>
        <v>118.80437466412978</v>
      </c>
      <c r="X5" s="23">
        <f t="shared" ref="X5:Y25" si="10">SUM(S5/D5*100)</f>
        <v>121.03781443624932</v>
      </c>
      <c r="Y5" s="23">
        <f t="shared" si="4"/>
        <v>101.21985287270694</v>
      </c>
      <c r="Z5" s="23"/>
      <c r="AA5" s="24"/>
      <c r="AB5" s="23">
        <f t="shared" ref="AB5:AB25" si="11">AC5+AD5+AF5+AE5</f>
        <v>40644.1</v>
      </c>
      <c r="AC5" s="23">
        <v>39783</v>
      </c>
      <c r="AD5" s="23">
        <v>861.1</v>
      </c>
      <c r="AE5" s="23"/>
      <c r="AF5" s="24"/>
      <c r="AG5" s="23">
        <f t="shared" ref="AG5:AI26" si="12">AB5/R5*100</f>
        <v>99.376757377931</v>
      </c>
      <c r="AH5" s="23">
        <f t="shared" si="5"/>
        <v>99.927157640912284</v>
      </c>
      <c r="AI5" s="23">
        <f t="shared" si="5"/>
        <v>79.218031278748853</v>
      </c>
      <c r="AJ5" s="23"/>
      <c r="AK5" s="23"/>
      <c r="AL5" s="24"/>
      <c r="AM5" s="25"/>
    </row>
    <row r="6" spans="1:39" ht="80.25" customHeight="1">
      <c r="A6" s="3" t="s">
        <v>20</v>
      </c>
      <c r="B6" s="4" t="s">
        <v>6</v>
      </c>
      <c r="C6" s="23">
        <f t="shared" si="6"/>
        <v>97116.2</v>
      </c>
      <c r="D6" s="23">
        <v>41493.699999999997</v>
      </c>
      <c r="E6" s="23">
        <v>55622.5</v>
      </c>
      <c r="F6" s="23"/>
      <c r="G6" s="24"/>
      <c r="H6" s="23">
        <f t="shared" si="7"/>
        <v>111414.79999999999</v>
      </c>
      <c r="I6" s="23">
        <v>49996.2</v>
      </c>
      <c r="J6" s="23">
        <v>61418.6</v>
      </c>
      <c r="K6" s="23"/>
      <c r="L6" s="24"/>
      <c r="M6" s="23">
        <f t="shared" si="8"/>
        <v>84634.9</v>
      </c>
      <c r="N6" s="23">
        <v>37317.4</v>
      </c>
      <c r="O6" s="23">
        <v>47317.5</v>
      </c>
      <c r="P6" s="23"/>
      <c r="Q6" s="24"/>
      <c r="R6" s="23">
        <f t="shared" si="9"/>
        <v>111414.79999999999</v>
      </c>
      <c r="S6" s="23">
        <v>49996.2</v>
      </c>
      <c r="T6" s="23">
        <v>61418.6</v>
      </c>
      <c r="U6" s="24"/>
      <c r="V6" s="24"/>
      <c r="W6" s="23">
        <f t="shared" si="4"/>
        <v>114.72318727462564</v>
      </c>
      <c r="X6" s="23">
        <f t="shared" si="10"/>
        <v>120.49106249864437</v>
      </c>
      <c r="Y6" s="23">
        <f t="shared" si="4"/>
        <v>110.42042338981528</v>
      </c>
      <c r="Z6" s="23"/>
      <c r="AA6" s="24"/>
      <c r="AB6" s="23">
        <f t="shared" si="11"/>
        <v>110751</v>
      </c>
      <c r="AC6" s="23">
        <v>49410</v>
      </c>
      <c r="AD6" s="23">
        <v>61341</v>
      </c>
      <c r="AE6" s="23"/>
      <c r="AF6" s="24"/>
      <c r="AG6" s="23">
        <f t="shared" si="12"/>
        <v>99.40420841755315</v>
      </c>
      <c r="AH6" s="23">
        <f t="shared" si="5"/>
        <v>98.82751089082771</v>
      </c>
      <c r="AI6" s="23">
        <f t="shared" si="5"/>
        <v>99.873653909402037</v>
      </c>
      <c r="AJ6" s="23"/>
      <c r="AK6" s="23"/>
      <c r="AL6" s="24"/>
      <c r="AM6" s="25"/>
    </row>
    <row r="7" spans="1:39" ht="15.75" customHeight="1">
      <c r="A7" s="3">
        <v>340</v>
      </c>
      <c r="B7" s="4" t="s">
        <v>7</v>
      </c>
      <c r="C7" s="23">
        <f t="shared" si="6"/>
        <v>0</v>
      </c>
      <c r="D7" s="23"/>
      <c r="E7" s="23"/>
      <c r="F7" s="23"/>
      <c r="G7" s="24"/>
      <c r="H7" s="23">
        <f t="shared" si="7"/>
        <v>60</v>
      </c>
      <c r="I7" s="23">
        <v>60</v>
      </c>
      <c r="J7" s="23"/>
      <c r="K7" s="23"/>
      <c r="L7" s="24"/>
      <c r="M7" s="23">
        <f t="shared" si="8"/>
        <v>30</v>
      </c>
      <c r="N7" s="23">
        <v>30</v>
      </c>
      <c r="O7" s="23"/>
      <c r="P7" s="23"/>
      <c r="Q7" s="24"/>
      <c r="R7" s="23">
        <f t="shared" si="9"/>
        <v>60</v>
      </c>
      <c r="S7" s="23">
        <v>60</v>
      </c>
      <c r="T7" s="23"/>
      <c r="U7" s="24"/>
      <c r="V7" s="24"/>
      <c r="W7" s="23"/>
      <c r="X7" s="23"/>
      <c r="Y7" s="23"/>
      <c r="Z7" s="23"/>
      <c r="AA7" s="24"/>
      <c r="AB7" s="23">
        <f t="shared" si="11"/>
        <v>90</v>
      </c>
      <c r="AC7" s="23">
        <v>90</v>
      </c>
      <c r="AD7" s="23"/>
      <c r="AE7" s="23"/>
      <c r="AF7" s="24"/>
      <c r="AG7" s="23">
        <f t="shared" si="12"/>
        <v>150</v>
      </c>
      <c r="AH7" s="23">
        <f t="shared" si="5"/>
        <v>150</v>
      </c>
      <c r="AI7" s="23"/>
      <c r="AJ7" s="23"/>
      <c r="AK7" s="23"/>
      <c r="AL7" s="24"/>
      <c r="AM7" s="25"/>
    </row>
    <row r="8" spans="1:39" ht="15.75" customHeight="1">
      <c r="A8" s="5" t="s">
        <v>21</v>
      </c>
      <c r="B8" s="4" t="s">
        <v>36</v>
      </c>
      <c r="C8" s="23">
        <f t="shared" si="6"/>
        <v>3645.7</v>
      </c>
      <c r="D8" s="23">
        <v>2524.5</v>
      </c>
      <c r="E8" s="23">
        <v>1121.2</v>
      </c>
      <c r="F8" s="23"/>
      <c r="G8" s="24"/>
      <c r="H8" s="23">
        <f t="shared" si="7"/>
        <v>2678.1</v>
      </c>
      <c r="I8" s="23">
        <v>2658.9</v>
      </c>
      <c r="J8" s="23">
        <v>19.2</v>
      </c>
      <c r="K8" s="23"/>
      <c r="L8" s="24"/>
      <c r="M8" s="23">
        <f t="shared" si="8"/>
        <v>2293.4</v>
      </c>
      <c r="N8" s="23">
        <v>2293.4</v>
      </c>
      <c r="O8" s="23"/>
      <c r="P8" s="23"/>
      <c r="Q8" s="24"/>
      <c r="R8" s="23">
        <f t="shared" si="9"/>
        <v>2678.1</v>
      </c>
      <c r="S8" s="23">
        <v>2658.9</v>
      </c>
      <c r="T8" s="23">
        <v>19.2</v>
      </c>
      <c r="U8" s="24"/>
      <c r="V8" s="24"/>
      <c r="W8" s="23">
        <f t="shared" si="4"/>
        <v>73.459143648682016</v>
      </c>
      <c r="X8" s="23">
        <f t="shared" si="10"/>
        <v>105.3238265002971</v>
      </c>
      <c r="Y8" s="23">
        <f t="shared" si="4"/>
        <v>1.712450945415626</v>
      </c>
      <c r="Z8" s="23"/>
      <c r="AA8" s="24"/>
      <c r="AB8" s="23">
        <f t="shared" si="11"/>
        <v>2662</v>
      </c>
      <c r="AC8" s="23">
        <v>2662</v>
      </c>
      <c r="AD8" s="23"/>
      <c r="AE8" s="23"/>
      <c r="AF8" s="24"/>
      <c r="AG8" s="23">
        <f t="shared" si="12"/>
        <v>99.398827526978081</v>
      </c>
      <c r="AH8" s="23">
        <f t="shared" si="5"/>
        <v>100.11658956711422</v>
      </c>
      <c r="AI8" s="23">
        <f t="shared" si="5"/>
        <v>0</v>
      </c>
      <c r="AJ8" s="23"/>
      <c r="AK8" s="23"/>
      <c r="AL8" s="24"/>
      <c r="AM8" s="25"/>
    </row>
    <row r="9" spans="1:39" ht="15.75" customHeight="1">
      <c r="A9" s="3" t="s">
        <v>34</v>
      </c>
      <c r="B9" s="4" t="s">
        <v>35</v>
      </c>
      <c r="C9" s="23">
        <f t="shared" si="6"/>
        <v>0</v>
      </c>
      <c r="D9" s="23"/>
      <c r="E9" s="23"/>
      <c r="F9" s="23"/>
      <c r="G9" s="24"/>
      <c r="H9" s="23">
        <f t="shared" si="7"/>
        <v>0</v>
      </c>
      <c r="I9" s="23"/>
      <c r="J9" s="23"/>
      <c r="K9" s="23"/>
      <c r="L9" s="24"/>
      <c r="M9" s="23">
        <f t="shared" si="8"/>
        <v>0</v>
      </c>
      <c r="N9" s="23"/>
      <c r="O9" s="23"/>
      <c r="P9" s="23"/>
      <c r="Q9" s="24"/>
      <c r="R9" s="23">
        <f t="shared" si="9"/>
        <v>0</v>
      </c>
      <c r="S9" s="23"/>
      <c r="T9" s="23"/>
      <c r="U9" s="24"/>
      <c r="V9" s="24"/>
      <c r="W9" s="23"/>
      <c r="X9" s="23"/>
      <c r="Y9" s="23"/>
      <c r="Z9" s="23"/>
      <c r="AA9" s="24"/>
      <c r="AB9" s="23">
        <f t="shared" si="11"/>
        <v>0</v>
      </c>
      <c r="AC9" s="23"/>
      <c r="AD9" s="23"/>
      <c r="AE9" s="23"/>
      <c r="AF9" s="24"/>
      <c r="AG9" s="23"/>
      <c r="AH9" s="23"/>
      <c r="AI9" s="23"/>
      <c r="AJ9" s="23"/>
      <c r="AK9" s="23"/>
      <c r="AL9" s="24"/>
      <c r="AM9" s="25"/>
    </row>
    <row r="10" spans="1:39" ht="51.75" customHeight="1">
      <c r="A10" s="3" t="s">
        <v>23</v>
      </c>
      <c r="B10" s="4" t="s">
        <v>8</v>
      </c>
      <c r="C10" s="23">
        <f t="shared" si="6"/>
        <v>4253.6000000000004</v>
      </c>
      <c r="D10" s="23">
        <v>4068.9</v>
      </c>
      <c r="E10" s="23">
        <v>119.9</v>
      </c>
      <c r="F10" s="23">
        <v>64.8</v>
      </c>
      <c r="G10" s="24"/>
      <c r="H10" s="23">
        <f t="shared" si="7"/>
        <v>4261.8</v>
      </c>
      <c r="I10" s="23">
        <v>3987.2</v>
      </c>
      <c r="J10" s="23">
        <v>274.60000000000002</v>
      </c>
      <c r="K10" s="23"/>
      <c r="L10" s="24"/>
      <c r="M10" s="23">
        <f t="shared" si="8"/>
        <v>3438</v>
      </c>
      <c r="N10" s="23">
        <v>3265.1</v>
      </c>
      <c r="O10" s="23">
        <v>172.9</v>
      </c>
      <c r="P10" s="23"/>
      <c r="Q10" s="24"/>
      <c r="R10" s="23">
        <f t="shared" si="9"/>
        <v>4261.8</v>
      </c>
      <c r="S10" s="23">
        <v>3987.2</v>
      </c>
      <c r="T10" s="23">
        <v>274.60000000000002</v>
      </c>
      <c r="U10" s="24"/>
      <c r="V10" s="24"/>
      <c r="W10" s="23">
        <f t="shared" si="4"/>
        <v>100.19277788226444</v>
      </c>
      <c r="X10" s="23">
        <f t="shared" si="10"/>
        <v>97.992086313254191</v>
      </c>
      <c r="Y10" s="23">
        <f t="shared" si="4"/>
        <v>229.02418682235196</v>
      </c>
      <c r="Z10" s="23"/>
      <c r="AA10" s="24"/>
      <c r="AB10" s="23">
        <f t="shared" si="11"/>
        <v>4542.3</v>
      </c>
      <c r="AC10" s="23">
        <v>4274</v>
      </c>
      <c r="AD10" s="23">
        <v>268.3</v>
      </c>
      <c r="AE10" s="23"/>
      <c r="AF10" s="24"/>
      <c r="AG10" s="23">
        <f t="shared" si="12"/>
        <v>106.58172603125439</v>
      </c>
      <c r="AH10" s="23">
        <f t="shared" si="5"/>
        <v>107.1930176565008</v>
      </c>
      <c r="AI10" s="23">
        <f t="shared" si="5"/>
        <v>97.705753823743621</v>
      </c>
      <c r="AJ10" s="23"/>
      <c r="AK10" s="23"/>
      <c r="AL10" s="24"/>
      <c r="AM10" s="25"/>
    </row>
    <row r="11" spans="1:39" ht="66.75" customHeight="1">
      <c r="A11" s="5" t="s">
        <v>40</v>
      </c>
      <c r="B11" s="4" t="s">
        <v>37</v>
      </c>
      <c r="C11" s="23">
        <f t="shared" si="6"/>
        <v>61954.299999999996</v>
      </c>
      <c r="D11" s="23">
        <v>42605.1</v>
      </c>
      <c r="E11" s="23">
        <v>19325</v>
      </c>
      <c r="F11" s="23">
        <v>24.2</v>
      </c>
      <c r="G11" s="24"/>
      <c r="H11" s="23">
        <f t="shared" si="7"/>
        <v>105935.6</v>
      </c>
      <c r="I11" s="23">
        <v>78191</v>
      </c>
      <c r="J11" s="23">
        <v>27744.6</v>
      </c>
      <c r="K11" s="23"/>
      <c r="L11" s="24"/>
      <c r="M11" s="23">
        <f t="shared" si="8"/>
        <v>62865.5</v>
      </c>
      <c r="N11" s="23">
        <v>39197.199999999997</v>
      </c>
      <c r="O11" s="23">
        <v>23668.3</v>
      </c>
      <c r="P11" s="23"/>
      <c r="Q11" s="24"/>
      <c r="R11" s="23">
        <f t="shared" si="9"/>
        <v>105935.6</v>
      </c>
      <c r="S11" s="23">
        <v>78191</v>
      </c>
      <c r="T11" s="23">
        <v>27744.6</v>
      </c>
      <c r="U11" s="24"/>
      <c r="V11" s="24"/>
      <c r="W11" s="23">
        <f t="shared" si="4"/>
        <v>170.98990707666781</v>
      </c>
      <c r="X11" s="23">
        <f t="shared" si="10"/>
        <v>183.52497705673733</v>
      </c>
      <c r="Y11" s="23">
        <f t="shared" si="4"/>
        <v>143.56843467011643</v>
      </c>
      <c r="Z11" s="23"/>
      <c r="AA11" s="24"/>
      <c r="AB11" s="23">
        <f t="shared" si="11"/>
        <v>0</v>
      </c>
      <c r="AC11" s="23"/>
      <c r="AD11" s="23"/>
      <c r="AE11" s="23"/>
      <c r="AF11" s="24"/>
      <c r="AG11" s="23">
        <f t="shared" si="12"/>
        <v>0</v>
      </c>
      <c r="AH11" s="23">
        <f t="shared" si="5"/>
        <v>0</v>
      </c>
      <c r="AI11" s="23">
        <f t="shared" si="5"/>
        <v>0</v>
      </c>
      <c r="AJ11" s="23"/>
      <c r="AK11" s="23"/>
      <c r="AL11" s="24"/>
      <c r="AM11" s="25"/>
    </row>
    <row r="12" spans="1:39" ht="23.25" customHeight="1">
      <c r="A12" s="3" t="s">
        <v>24</v>
      </c>
      <c r="B12" s="4" t="s">
        <v>9</v>
      </c>
      <c r="C12" s="23">
        <f t="shared" si="6"/>
        <v>0</v>
      </c>
      <c r="D12" s="23"/>
      <c r="E12" s="23"/>
      <c r="F12" s="23"/>
      <c r="G12" s="24"/>
      <c r="H12" s="23">
        <f t="shared" si="7"/>
        <v>0</v>
      </c>
      <c r="I12" s="23"/>
      <c r="J12" s="23"/>
      <c r="K12" s="23"/>
      <c r="L12" s="24"/>
      <c r="M12" s="23">
        <f t="shared" si="8"/>
        <v>0</v>
      </c>
      <c r="N12" s="23"/>
      <c r="O12" s="23"/>
      <c r="P12" s="23"/>
      <c r="Q12" s="24"/>
      <c r="R12" s="23">
        <f t="shared" si="9"/>
        <v>0</v>
      </c>
      <c r="S12" s="23"/>
      <c r="T12" s="23"/>
      <c r="U12" s="24"/>
      <c r="V12" s="24"/>
      <c r="W12" s="23"/>
      <c r="X12" s="23"/>
      <c r="Y12" s="23"/>
      <c r="Z12" s="23"/>
      <c r="AA12" s="24"/>
      <c r="AB12" s="23">
        <f t="shared" si="11"/>
        <v>0</v>
      </c>
      <c r="AC12" s="23"/>
      <c r="AD12" s="23"/>
      <c r="AE12" s="23"/>
      <c r="AF12" s="24"/>
      <c r="AG12" s="23"/>
      <c r="AH12" s="23"/>
      <c r="AI12" s="23"/>
      <c r="AJ12" s="23"/>
      <c r="AK12" s="23"/>
      <c r="AL12" s="24"/>
      <c r="AM12" s="25"/>
    </row>
    <row r="13" spans="1:39" ht="76.5" customHeight="1">
      <c r="A13" s="3" t="s">
        <v>25</v>
      </c>
      <c r="B13" s="4" t="s">
        <v>10</v>
      </c>
      <c r="C13" s="23">
        <f t="shared" si="6"/>
        <v>31828.3</v>
      </c>
      <c r="D13" s="23">
        <v>25279.1</v>
      </c>
      <c r="E13" s="23">
        <v>6549.2</v>
      </c>
      <c r="F13" s="23"/>
      <c r="G13" s="24"/>
      <c r="H13" s="23">
        <f t="shared" si="7"/>
        <v>51616.4</v>
      </c>
      <c r="I13" s="23">
        <v>32523.4</v>
      </c>
      <c r="J13" s="23">
        <v>19093</v>
      </c>
      <c r="K13" s="23"/>
      <c r="L13" s="24"/>
      <c r="M13" s="23">
        <f t="shared" si="8"/>
        <v>29297</v>
      </c>
      <c r="N13" s="23">
        <v>18560.3</v>
      </c>
      <c r="O13" s="23">
        <v>10736.7</v>
      </c>
      <c r="P13" s="23"/>
      <c r="Q13" s="24"/>
      <c r="R13" s="23">
        <f t="shared" si="9"/>
        <v>51616.4</v>
      </c>
      <c r="S13" s="23">
        <v>32523.4</v>
      </c>
      <c r="T13" s="23">
        <v>19093</v>
      </c>
      <c r="U13" s="24"/>
      <c r="V13" s="24"/>
      <c r="W13" s="23">
        <f t="shared" si="4"/>
        <v>162.1714009230779</v>
      </c>
      <c r="X13" s="23">
        <f t="shared" si="10"/>
        <v>128.65727023509541</v>
      </c>
      <c r="Y13" s="23">
        <f t="shared" si="4"/>
        <v>291.5317901423075</v>
      </c>
      <c r="Z13" s="23"/>
      <c r="AA13" s="24"/>
      <c r="AB13" s="23">
        <f t="shared" si="11"/>
        <v>37594.9</v>
      </c>
      <c r="AC13" s="23">
        <v>28664</v>
      </c>
      <c r="AD13" s="23">
        <v>8930.9</v>
      </c>
      <c r="AE13" s="23"/>
      <c r="AF13" s="24"/>
      <c r="AG13" s="23">
        <f t="shared" si="12"/>
        <v>72.83518416627274</v>
      </c>
      <c r="AH13" s="23">
        <f t="shared" si="5"/>
        <v>88.133466980696966</v>
      </c>
      <c r="AI13" s="23">
        <f t="shared" si="5"/>
        <v>46.775781700099515</v>
      </c>
      <c r="AJ13" s="23"/>
      <c r="AK13" s="23"/>
      <c r="AL13" s="24"/>
      <c r="AM13" s="25"/>
    </row>
    <row r="14" spans="1:39" ht="32.25" customHeight="1">
      <c r="A14" s="6">
        <v>630</v>
      </c>
      <c r="B14" s="4" t="s">
        <v>11</v>
      </c>
      <c r="C14" s="23">
        <f t="shared" si="6"/>
        <v>350.5</v>
      </c>
      <c r="D14" s="23">
        <v>350.5</v>
      </c>
      <c r="E14" s="23"/>
      <c r="F14" s="23"/>
      <c r="G14" s="24"/>
      <c r="H14" s="23">
        <f t="shared" si="7"/>
        <v>300</v>
      </c>
      <c r="I14" s="23">
        <v>300</v>
      </c>
      <c r="J14" s="23"/>
      <c r="K14" s="23"/>
      <c r="L14" s="24"/>
      <c r="M14" s="23">
        <f t="shared" si="8"/>
        <v>226.6</v>
      </c>
      <c r="N14" s="23">
        <v>226.6</v>
      </c>
      <c r="O14" s="23"/>
      <c r="P14" s="23"/>
      <c r="Q14" s="24"/>
      <c r="R14" s="23">
        <f t="shared" si="9"/>
        <v>300</v>
      </c>
      <c r="S14" s="23">
        <v>300</v>
      </c>
      <c r="T14" s="23"/>
      <c r="U14" s="24"/>
      <c r="V14" s="24"/>
      <c r="W14" s="23">
        <f t="shared" si="4"/>
        <v>85.592011412268192</v>
      </c>
      <c r="X14" s="23">
        <f t="shared" si="10"/>
        <v>85.592011412268192</v>
      </c>
      <c r="Y14" s="23"/>
      <c r="Z14" s="23"/>
      <c r="AA14" s="24"/>
      <c r="AB14" s="23">
        <f t="shared" si="11"/>
        <v>150</v>
      </c>
      <c r="AC14" s="23">
        <v>150</v>
      </c>
      <c r="AD14" s="23"/>
      <c r="AE14" s="23"/>
      <c r="AF14" s="24"/>
      <c r="AG14" s="23">
        <f t="shared" si="12"/>
        <v>50</v>
      </c>
      <c r="AH14" s="23">
        <f t="shared" si="5"/>
        <v>50</v>
      </c>
      <c r="AI14" s="23"/>
      <c r="AJ14" s="23"/>
      <c r="AK14" s="23"/>
      <c r="AL14" s="24"/>
      <c r="AM14" s="25"/>
    </row>
    <row r="15" spans="1:39" ht="45">
      <c r="A15" s="7">
        <v>810</v>
      </c>
      <c r="B15" s="4" t="s">
        <v>0</v>
      </c>
      <c r="C15" s="23">
        <f t="shared" si="6"/>
        <v>0</v>
      </c>
      <c r="D15" s="23"/>
      <c r="E15" s="23"/>
      <c r="F15" s="23"/>
      <c r="G15" s="24"/>
      <c r="H15" s="23">
        <f t="shared" si="7"/>
        <v>0</v>
      </c>
      <c r="I15" s="23"/>
      <c r="J15" s="23"/>
      <c r="K15" s="23"/>
      <c r="L15" s="24"/>
      <c r="M15" s="23">
        <f t="shared" si="8"/>
        <v>0</v>
      </c>
      <c r="N15" s="23"/>
      <c r="O15" s="23"/>
      <c r="P15" s="23"/>
      <c r="Q15" s="24"/>
      <c r="R15" s="23">
        <f t="shared" si="9"/>
        <v>0</v>
      </c>
      <c r="S15" s="23"/>
      <c r="T15" s="23"/>
      <c r="U15" s="24"/>
      <c r="V15" s="24"/>
      <c r="W15" s="23"/>
      <c r="X15" s="23"/>
      <c r="Y15" s="23"/>
      <c r="Z15" s="23"/>
      <c r="AA15" s="24"/>
      <c r="AB15" s="23">
        <f t="shared" si="11"/>
        <v>0</v>
      </c>
      <c r="AC15" s="23"/>
      <c r="AD15" s="23"/>
      <c r="AE15" s="23"/>
      <c r="AF15" s="24"/>
      <c r="AG15" s="23"/>
      <c r="AH15" s="23"/>
      <c r="AI15" s="23"/>
      <c r="AJ15" s="23"/>
      <c r="AK15" s="23"/>
      <c r="AL15" s="24"/>
      <c r="AM15" s="25"/>
    </row>
    <row r="16" spans="1:39">
      <c r="A16" s="7">
        <v>830</v>
      </c>
      <c r="B16" s="4" t="s">
        <v>12</v>
      </c>
      <c r="C16" s="23">
        <f t="shared" si="6"/>
        <v>0</v>
      </c>
      <c r="D16" s="23"/>
      <c r="E16" s="23"/>
      <c r="F16" s="23"/>
      <c r="G16" s="24"/>
      <c r="H16" s="23">
        <f t="shared" si="7"/>
        <v>27.7</v>
      </c>
      <c r="I16" s="23">
        <v>27.7</v>
      </c>
      <c r="J16" s="23"/>
      <c r="K16" s="23"/>
      <c r="L16" s="24"/>
      <c r="M16" s="23">
        <f t="shared" si="8"/>
        <v>27.7</v>
      </c>
      <c r="N16" s="23">
        <v>27.7</v>
      </c>
      <c r="O16" s="23"/>
      <c r="P16" s="23"/>
      <c r="Q16" s="24"/>
      <c r="R16" s="23">
        <f t="shared" si="9"/>
        <v>27.7</v>
      </c>
      <c r="S16" s="23">
        <v>27.7</v>
      </c>
      <c r="T16" s="23"/>
      <c r="U16" s="24"/>
      <c r="V16" s="24"/>
      <c r="W16" s="23"/>
      <c r="X16" s="23"/>
      <c r="Y16" s="23"/>
      <c r="Z16" s="23"/>
      <c r="AA16" s="24"/>
      <c r="AB16" s="23">
        <f t="shared" si="11"/>
        <v>0</v>
      </c>
      <c r="AC16" s="23"/>
      <c r="AD16" s="23"/>
      <c r="AE16" s="23"/>
      <c r="AF16" s="24"/>
      <c r="AG16" s="23">
        <f t="shared" si="12"/>
        <v>0</v>
      </c>
      <c r="AH16" s="23">
        <f t="shared" si="5"/>
        <v>0</v>
      </c>
      <c r="AI16" s="23"/>
      <c r="AJ16" s="23"/>
      <c r="AK16" s="23"/>
      <c r="AL16" s="24"/>
      <c r="AM16" s="25"/>
    </row>
    <row r="17" spans="1:39">
      <c r="A17" s="7">
        <v>850</v>
      </c>
      <c r="B17" s="4" t="s">
        <v>13</v>
      </c>
      <c r="C17" s="23">
        <f t="shared" si="6"/>
        <v>156.30000000000001</v>
      </c>
      <c r="D17" s="23">
        <v>156.30000000000001</v>
      </c>
      <c r="E17" s="23"/>
      <c r="F17" s="23"/>
      <c r="G17" s="24"/>
      <c r="H17" s="23">
        <f t="shared" si="7"/>
        <v>355.9</v>
      </c>
      <c r="I17" s="23">
        <v>355.9</v>
      </c>
      <c r="J17" s="23"/>
      <c r="K17" s="23"/>
      <c r="L17" s="24"/>
      <c r="M17" s="23">
        <f t="shared" si="8"/>
        <v>259.10000000000002</v>
      </c>
      <c r="N17" s="23">
        <v>259.10000000000002</v>
      </c>
      <c r="O17" s="23"/>
      <c r="P17" s="23"/>
      <c r="Q17" s="24"/>
      <c r="R17" s="23">
        <f t="shared" si="9"/>
        <v>355.9</v>
      </c>
      <c r="S17" s="23">
        <v>355.9</v>
      </c>
      <c r="T17" s="23"/>
      <c r="U17" s="24"/>
      <c r="V17" s="24"/>
      <c r="W17" s="23">
        <f t="shared" si="4"/>
        <v>227.70313499680097</v>
      </c>
      <c r="X17" s="23">
        <f t="shared" si="10"/>
        <v>227.70313499680097</v>
      </c>
      <c r="Y17" s="23"/>
      <c r="Z17" s="23"/>
      <c r="AA17" s="24"/>
      <c r="AB17" s="23">
        <f t="shared" si="11"/>
        <v>83.8</v>
      </c>
      <c r="AC17" s="23">
        <v>83.8</v>
      </c>
      <c r="AD17" s="23"/>
      <c r="AE17" s="23"/>
      <c r="AF17" s="24"/>
      <c r="AG17" s="23">
        <f t="shared" si="12"/>
        <v>23.545939870750214</v>
      </c>
      <c r="AH17" s="23">
        <f t="shared" si="5"/>
        <v>23.545939870750214</v>
      </c>
      <c r="AI17" s="23"/>
      <c r="AJ17" s="23"/>
      <c r="AK17" s="23"/>
      <c r="AL17" s="24"/>
      <c r="AM17" s="25"/>
    </row>
    <row r="18" spans="1:39" ht="30">
      <c r="A18" s="7">
        <v>400</v>
      </c>
      <c r="B18" s="4" t="s">
        <v>14</v>
      </c>
      <c r="C18" s="23">
        <f t="shared" si="6"/>
        <v>918.8</v>
      </c>
      <c r="D18" s="23"/>
      <c r="E18" s="23">
        <v>918.8</v>
      </c>
      <c r="F18" s="23"/>
      <c r="G18" s="24"/>
      <c r="H18" s="23">
        <f t="shared" si="7"/>
        <v>6998</v>
      </c>
      <c r="I18" s="23">
        <v>290.89999999999998</v>
      </c>
      <c r="J18" s="23">
        <v>6707.1</v>
      </c>
      <c r="K18" s="23"/>
      <c r="L18" s="24"/>
      <c r="M18" s="23">
        <f t="shared" si="8"/>
        <v>1180.9000000000001</v>
      </c>
      <c r="N18" s="23"/>
      <c r="O18" s="23">
        <v>1180.9000000000001</v>
      </c>
      <c r="P18" s="23"/>
      <c r="Q18" s="24"/>
      <c r="R18" s="23">
        <f t="shared" si="9"/>
        <v>6998</v>
      </c>
      <c r="S18" s="23">
        <v>290.89999999999998</v>
      </c>
      <c r="T18" s="23">
        <v>6707.1</v>
      </c>
      <c r="U18" s="24"/>
      <c r="V18" s="24"/>
      <c r="W18" s="23">
        <f t="shared" si="4"/>
        <v>761.64562472790601</v>
      </c>
      <c r="X18" s="23"/>
      <c r="Y18" s="23">
        <f t="shared" si="4"/>
        <v>729.98476273400092</v>
      </c>
      <c r="Z18" s="23"/>
      <c r="AA18" s="24"/>
      <c r="AB18" s="23">
        <f t="shared" si="11"/>
        <v>2538</v>
      </c>
      <c r="AC18" s="23"/>
      <c r="AD18" s="23">
        <v>2538</v>
      </c>
      <c r="AE18" s="23"/>
      <c r="AF18" s="24"/>
      <c r="AG18" s="23">
        <f t="shared" si="12"/>
        <v>36.267505001428979</v>
      </c>
      <c r="AH18" s="23">
        <f t="shared" si="5"/>
        <v>0</v>
      </c>
      <c r="AI18" s="23">
        <f t="shared" si="5"/>
        <v>37.840497383369858</v>
      </c>
      <c r="AJ18" s="23"/>
      <c r="AK18" s="23"/>
      <c r="AL18" s="24"/>
      <c r="AM18" s="25"/>
    </row>
    <row r="19" spans="1:39" ht="30">
      <c r="A19" s="7">
        <v>243</v>
      </c>
      <c r="B19" s="4" t="s">
        <v>15</v>
      </c>
      <c r="C19" s="23">
        <f t="shared" si="6"/>
        <v>0</v>
      </c>
      <c r="D19" s="23"/>
      <c r="E19" s="23"/>
      <c r="F19" s="23"/>
      <c r="G19" s="24"/>
      <c r="H19" s="23">
        <f t="shared" si="7"/>
        <v>0</v>
      </c>
      <c r="I19" s="23"/>
      <c r="J19" s="23"/>
      <c r="K19" s="23"/>
      <c r="L19" s="24"/>
      <c r="M19" s="23">
        <f t="shared" si="8"/>
        <v>0</v>
      </c>
      <c r="N19" s="23"/>
      <c r="O19" s="23"/>
      <c r="P19" s="23"/>
      <c r="Q19" s="24"/>
      <c r="R19" s="23">
        <f t="shared" si="9"/>
        <v>0</v>
      </c>
      <c r="S19" s="23"/>
      <c r="T19" s="23"/>
      <c r="U19" s="24"/>
      <c r="V19" s="24"/>
      <c r="W19" s="23"/>
      <c r="X19" s="23"/>
      <c r="Y19" s="23"/>
      <c r="Z19" s="23"/>
      <c r="AA19" s="24"/>
      <c r="AB19" s="23">
        <f t="shared" si="11"/>
        <v>0</v>
      </c>
      <c r="AC19" s="23"/>
      <c r="AD19" s="23"/>
      <c r="AE19" s="23"/>
      <c r="AF19" s="24"/>
      <c r="AG19" s="23"/>
      <c r="AH19" s="23"/>
      <c r="AI19" s="23"/>
      <c r="AJ19" s="23"/>
      <c r="AK19" s="23"/>
      <c r="AL19" s="24"/>
      <c r="AM19" s="25"/>
    </row>
    <row r="20" spans="1:39">
      <c r="A20" s="7">
        <v>350</v>
      </c>
      <c r="B20" s="4" t="s">
        <v>16</v>
      </c>
      <c r="C20" s="23">
        <f t="shared" si="6"/>
        <v>50</v>
      </c>
      <c r="D20" s="23">
        <v>50</v>
      </c>
      <c r="E20" s="23"/>
      <c r="F20" s="23"/>
      <c r="G20" s="24"/>
      <c r="H20" s="23">
        <f t="shared" si="7"/>
        <v>50</v>
      </c>
      <c r="I20" s="23">
        <v>50</v>
      </c>
      <c r="J20" s="23"/>
      <c r="K20" s="23"/>
      <c r="L20" s="24"/>
      <c r="M20" s="23">
        <f t="shared" si="8"/>
        <v>0</v>
      </c>
      <c r="N20" s="23"/>
      <c r="O20" s="23"/>
      <c r="P20" s="23"/>
      <c r="Q20" s="24"/>
      <c r="R20" s="23">
        <f t="shared" si="9"/>
        <v>50</v>
      </c>
      <c r="S20" s="23">
        <v>50</v>
      </c>
      <c r="T20" s="23"/>
      <c r="U20" s="24"/>
      <c r="V20" s="24"/>
      <c r="W20" s="23">
        <f t="shared" ref="W20:W26" si="13">SUM(R20/C20*100)</f>
        <v>100</v>
      </c>
      <c r="X20" s="23">
        <f t="shared" si="10"/>
        <v>100</v>
      </c>
      <c r="Y20" s="23"/>
      <c r="Z20" s="23"/>
      <c r="AA20" s="24"/>
      <c r="AB20" s="23">
        <f t="shared" si="11"/>
        <v>61084.799999999996</v>
      </c>
      <c r="AC20" s="23">
        <v>48803.199999999997</v>
      </c>
      <c r="AD20" s="23">
        <v>12281.6</v>
      </c>
      <c r="AE20" s="23"/>
      <c r="AF20" s="24"/>
      <c r="AG20" s="23">
        <f t="shared" si="12"/>
        <v>122169.59999999999</v>
      </c>
      <c r="AH20" s="23">
        <f t="shared" si="12"/>
        <v>97606.399999999994</v>
      </c>
      <c r="AI20" s="23"/>
      <c r="AJ20" s="23"/>
      <c r="AK20" s="23"/>
      <c r="AL20" s="24"/>
      <c r="AM20" s="25"/>
    </row>
    <row r="21" spans="1:39">
      <c r="A21" s="7">
        <v>820</v>
      </c>
      <c r="B21" s="4" t="s">
        <v>1</v>
      </c>
      <c r="C21" s="23">
        <f t="shared" si="6"/>
        <v>0</v>
      </c>
      <c r="D21" s="23"/>
      <c r="E21" s="23"/>
      <c r="F21" s="23"/>
      <c r="G21" s="24"/>
      <c r="H21" s="23">
        <f t="shared" si="7"/>
        <v>0</v>
      </c>
      <c r="I21" s="23"/>
      <c r="J21" s="23"/>
      <c r="K21" s="23"/>
      <c r="L21" s="24"/>
      <c r="M21" s="23">
        <f t="shared" si="8"/>
        <v>0</v>
      </c>
      <c r="N21" s="23"/>
      <c r="O21" s="23"/>
      <c r="P21" s="23"/>
      <c r="Q21" s="24"/>
      <c r="R21" s="23">
        <f t="shared" si="9"/>
        <v>0</v>
      </c>
      <c r="S21" s="23"/>
      <c r="T21" s="23"/>
      <c r="U21" s="24"/>
      <c r="V21" s="24"/>
      <c r="W21" s="23"/>
      <c r="X21" s="23"/>
      <c r="Y21" s="23"/>
      <c r="Z21" s="23"/>
      <c r="AA21" s="24"/>
      <c r="AB21" s="23">
        <f t="shared" si="11"/>
        <v>0</v>
      </c>
      <c r="AC21" s="23"/>
      <c r="AD21" s="23"/>
      <c r="AE21" s="23"/>
      <c r="AF21" s="24"/>
      <c r="AG21" s="23"/>
      <c r="AH21" s="23"/>
      <c r="AI21" s="23"/>
      <c r="AJ21" s="23"/>
      <c r="AK21" s="23"/>
      <c r="AL21" s="24"/>
      <c r="AM21" s="25"/>
    </row>
    <row r="22" spans="1:39" ht="45">
      <c r="A22" s="7">
        <v>842</v>
      </c>
      <c r="B22" s="4" t="s">
        <v>17</v>
      </c>
      <c r="C22" s="23">
        <f t="shared" si="6"/>
        <v>0</v>
      </c>
      <c r="D22" s="23"/>
      <c r="E22" s="23"/>
      <c r="F22" s="23"/>
      <c r="G22" s="24"/>
      <c r="H22" s="23">
        <f t="shared" si="7"/>
        <v>0</v>
      </c>
      <c r="I22" s="23"/>
      <c r="J22" s="23"/>
      <c r="K22" s="23"/>
      <c r="L22" s="24"/>
      <c r="M22" s="23">
        <f t="shared" si="8"/>
        <v>0</v>
      </c>
      <c r="N22" s="23"/>
      <c r="O22" s="23"/>
      <c r="P22" s="23"/>
      <c r="Q22" s="24"/>
      <c r="R22" s="23">
        <f t="shared" si="9"/>
        <v>0</v>
      </c>
      <c r="S22" s="23"/>
      <c r="T22" s="23"/>
      <c r="U22" s="24"/>
      <c r="V22" s="24"/>
      <c r="W22" s="23"/>
      <c r="X22" s="23"/>
      <c r="Y22" s="23"/>
      <c r="Z22" s="23"/>
      <c r="AA22" s="24"/>
      <c r="AB22" s="23">
        <f t="shared" si="11"/>
        <v>0</v>
      </c>
      <c r="AC22" s="23"/>
      <c r="AD22" s="23"/>
      <c r="AE22" s="23"/>
      <c r="AF22" s="24"/>
      <c r="AG22" s="23"/>
      <c r="AH22" s="23"/>
      <c r="AI22" s="23"/>
      <c r="AJ22" s="23"/>
      <c r="AK22" s="23"/>
      <c r="AL22" s="24"/>
      <c r="AM22" s="25"/>
    </row>
    <row r="23" spans="1:39">
      <c r="A23" s="7">
        <v>870</v>
      </c>
      <c r="B23" s="4" t="s">
        <v>2</v>
      </c>
      <c r="C23" s="23">
        <f t="shared" si="6"/>
        <v>0</v>
      </c>
      <c r="D23" s="23"/>
      <c r="E23" s="23"/>
      <c r="F23" s="23"/>
      <c r="G23" s="24"/>
      <c r="H23" s="23">
        <f t="shared" si="7"/>
        <v>0</v>
      </c>
      <c r="I23" s="23"/>
      <c r="J23" s="23"/>
      <c r="K23" s="23"/>
      <c r="L23" s="24"/>
      <c r="M23" s="23">
        <f t="shared" si="8"/>
        <v>0</v>
      </c>
      <c r="N23" s="23"/>
      <c r="O23" s="23"/>
      <c r="P23" s="23"/>
      <c r="Q23" s="24"/>
      <c r="R23" s="23">
        <f t="shared" si="9"/>
        <v>0</v>
      </c>
      <c r="S23" s="23"/>
      <c r="T23" s="23"/>
      <c r="U23" s="24"/>
      <c r="V23" s="24"/>
      <c r="W23" s="23"/>
      <c r="X23" s="23"/>
      <c r="Y23" s="23"/>
      <c r="Z23" s="23"/>
      <c r="AA23" s="24"/>
      <c r="AB23" s="23">
        <f t="shared" si="11"/>
        <v>0</v>
      </c>
      <c r="AC23" s="23"/>
      <c r="AD23" s="23"/>
      <c r="AE23" s="23"/>
      <c r="AF23" s="24"/>
      <c r="AG23" s="23"/>
      <c r="AH23" s="23"/>
      <c r="AI23" s="23"/>
      <c r="AJ23" s="23"/>
      <c r="AK23" s="23"/>
      <c r="AL23" s="24"/>
      <c r="AM23" s="25"/>
    </row>
    <row r="24" spans="1:39">
      <c r="A24" s="7">
        <v>500</v>
      </c>
      <c r="B24" s="4" t="s">
        <v>27</v>
      </c>
      <c r="C24" s="23">
        <f t="shared" si="6"/>
        <v>4565</v>
      </c>
      <c r="D24" s="23">
        <v>1997</v>
      </c>
      <c r="E24" s="23">
        <v>2568</v>
      </c>
      <c r="F24" s="23"/>
      <c r="G24" s="24"/>
      <c r="H24" s="23">
        <f t="shared" si="7"/>
        <v>0</v>
      </c>
      <c r="I24" s="23"/>
      <c r="J24" s="23"/>
      <c r="K24" s="23"/>
      <c r="L24" s="24"/>
      <c r="M24" s="23">
        <f t="shared" si="8"/>
        <v>0</v>
      </c>
      <c r="N24" s="23"/>
      <c r="O24" s="23"/>
      <c r="P24" s="23"/>
      <c r="Q24" s="24"/>
      <c r="R24" s="23">
        <f t="shared" si="9"/>
        <v>0</v>
      </c>
      <c r="S24" s="23"/>
      <c r="T24" s="23"/>
      <c r="U24" s="24"/>
      <c r="V24" s="24"/>
      <c r="W24" s="23">
        <f t="shared" si="13"/>
        <v>0</v>
      </c>
      <c r="X24" s="23">
        <f t="shared" si="10"/>
        <v>0</v>
      </c>
      <c r="Y24" s="23">
        <f t="shared" si="10"/>
        <v>0</v>
      </c>
      <c r="Z24" s="23"/>
      <c r="AA24" s="24"/>
      <c r="AB24" s="23">
        <f t="shared" si="11"/>
        <v>0</v>
      </c>
      <c r="AC24" s="23"/>
      <c r="AD24" s="23"/>
      <c r="AE24" s="23"/>
      <c r="AF24" s="24"/>
      <c r="AG24" s="23"/>
      <c r="AH24" s="23"/>
      <c r="AI24" s="23"/>
      <c r="AJ24" s="23"/>
      <c r="AK24" s="23"/>
      <c r="AL24" s="24"/>
      <c r="AM24" s="25"/>
    </row>
    <row r="25" spans="1:39">
      <c r="A25" s="7"/>
      <c r="B25" s="4" t="s">
        <v>28</v>
      </c>
      <c r="C25" s="23">
        <f t="shared" si="6"/>
        <v>731.5</v>
      </c>
      <c r="D25" s="23"/>
      <c r="E25" s="23">
        <v>731.5</v>
      </c>
      <c r="F25" s="23"/>
      <c r="G25" s="24"/>
      <c r="H25" s="23">
        <f t="shared" si="7"/>
        <v>0</v>
      </c>
      <c r="I25" s="23"/>
      <c r="J25" s="23"/>
      <c r="K25" s="23"/>
      <c r="L25" s="24"/>
      <c r="M25" s="23">
        <f t="shared" si="8"/>
        <v>0</v>
      </c>
      <c r="N25" s="23"/>
      <c r="O25" s="23"/>
      <c r="P25" s="23"/>
      <c r="Q25" s="24"/>
      <c r="R25" s="23">
        <f t="shared" si="9"/>
        <v>0</v>
      </c>
      <c r="S25" s="23"/>
      <c r="T25" s="23"/>
      <c r="U25" s="24"/>
      <c r="V25" s="24"/>
      <c r="W25" s="23">
        <f t="shared" si="13"/>
        <v>0</v>
      </c>
      <c r="X25" s="23"/>
      <c r="Y25" s="23">
        <f t="shared" si="10"/>
        <v>0</v>
      </c>
      <c r="Z25" s="23"/>
      <c r="AA25" s="24"/>
      <c r="AB25" s="23">
        <f t="shared" si="11"/>
        <v>0</v>
      </c>
      <c r="AC25" s="23"/>
      <c r="AD25" s="23"/>
      <c r="AE25" s="23"/>
      <c r="AF25" s="24"/>
      <c r="AG25" s="23"/>
      <c r="AH25" s="23"/>
      <c r="AI25" s="23"/>
      <c r="AJ25" s="23"/>
      <c r="AK25" s="23"/>
      <c r="AL25" s="24"/>
      <c r="AM25" s="25"/>
    </row>
    <row r="26" spans="1:39" s="12" customFormat="1">
      <c r="A26" s="8"/>
      <c r="B26" s="9" t="s">
        <v>3</v>
      </c>
      <c r="C26" s="10">
        <f>SUM(C4:C25)-C5-C6</f>
        <v>239995.6999999999</v>
      </c>
      <c r="D26" s="10">
        <f t="shared" ref="D26:G26" si="14">SUM(D4:D25)-D5-D6</f>
        <v>151417.29999999999</v>
      </c>
      <c r="E26" s="10">
        <f t="shared" si="14"/>
        <v>88030</v>
      </c>
      <c r="F26" s="10">
        <f t="shared" si="14"/>
        <v>548.4</v>
      </c>
      <c r="G26" s="10">
        <f t="shared" si="14"/>
        <v>0</v>
      </c>
      <c r="H26" s="10">
        <f t="shared" ref="H26:L26" si="15">SUM(H4:H25)-H5-H6</f>
        <v>324597.30000000005</v>
      </c>
      <c r="I26" s="10">
        <f t="shared" si="15"/>
        <v>208253.20000000007</v>
      </c>
      <c r="J26" s="10">
        <f t="shared" si="15"/>
        <v>116344.1</v>
      </c>
      <c r="K26" s="10">
        <f t="shared" si="15"/>
        <v>0</v>
      </c>
      <c r="L26" s="10">
        <f t="shared" si="15"/>
        <v>0</v>
      </c>
      <c r="M26" s="10">
        <f t="shared" ref="M26:AM26" si="16">SUM(M4:M25)-M5-M6</f>
        <v>214407.70000000004</v>
      </c>
      <c r="N26" s="10">
        <f t="shared" si="16"/>
        <v>130448.30000000002</v>
      </c>
      <c r="O26" s="10">
        <f t="shared" si="16"/>
        <v>83959.4</v>
      </c>
      <c r="P26" s="10">
        <f t="shared" si="16"/>
        <v>0</v>
      </c>
      <c r="Q26" s="10">
        <f t="shared" si="16"/>
        <v>0</v>
      </c>
      <c r="R26" s="10">
        <f t="shared" si="16"/>
        <v>324597.30000000005</v>
      </c>
      <c r="S26" s="10">
        <f t="shared" si="16"/>
        <v>208253.20000000007</v>
      </c>
      <c r="T26" s="10">
        <f t="shared" si="16"/>
        <v>116344.1</v>
      </c>
      <c r="U26" s="10">
        <f t="shared" si="16"/>
        <v>0</v>
      </c>
      <c r="V26" s="10">
        <f t="shared" si="16"/>
        <v>0</v>
      </c>
      <c r="W26" s="23">
        <f t="shared" si="13"/>
        <v>135.25129825242709</v>
      </c>
      <c r="X26" s="23">
        <f>SUM(S26/D26*100)</f>
        <v>137.53593545783744</v>
      </c>
      <c r="Y26" s="23">
        <f t="shared" ref="Y26" si="17">SUM(T26/E26*100)</f>
        <v>132.16414858570943</v>
      </c>
      <c r="Z26" s="10">
        <f t="shared" si="16"/>
        <v>0</v>
      </c>
      <c r="AA26" s="10">
        <f t="shared" si="16"/>
        <v>0</v>
      </c>
      <c r="AB26" s="10">
        <f t="shared" si="16"/>
        <v>260140.90000000002</v>
      </c>
      <c r="AC26" s="10">
        <f t="shared" si="16"/>
        <v>173920</v>
      </c>
      <c r="AD26" s="10">
        <f t="shared" si="16"/>
        <v>86220.9</v>
      </c>
      <c r="AE26" s="10">
        <f t="shared" si="16"/>
        <v>0</v>
      </c>
      <c r="AF26" s="10">
        <f t="shared" si="16"/>
        <v>0</v>
      </c>
      <c r="AG26" s="23">
        <f t="shared" si="12"/>
        <v>80.142656762702586</v>
      </c>
      <c r="AH26" s="23">
        <f t="shared" si="12"/>
        <v>83.51372271830634</v>
      </c>
      <c r="AI26" s="23">
        <f t="shared" si="12"/>
        <v>74.10852806459458</v>
      </c>
      <c r="AJ26" s="10">
        <f t="shared" si="16"/>
        <v>0</v>
      </c>
      <c r="AK26" s="10">
        <f t="shared" si="16"/>
        <v>0</v>
      </c>
      <c r="AL26" s="10">
        <f t="shared" si="16"/>
        <v>0</v>
      </c>
      <c r="AM26" s="10">
        <f t="shared" si="16"/>
        <v>0</v>
      </c>
    </row>
    <row r="27" spans="1:39" ht="15.75">
      <c r="A27" s="13"/>
      <c r="B27" s="14" t="s">
        <v>4</v>
      </c>
      <c r="C27" s="14"/>
      <c r="D27" s="14"/>
      <c r="E27" s="14"/>
      <c r="F27" s="14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1"/>
      <c r="X27" s="11"/>
      <c r="Y27" s="11"/>
      <c r="Z27" s="11"/>
      <c r="AA27" s="11"/>
      <c r="AB27" s="15"/>
      <c r="AC27" s="15"/>
      <c r="AD27" s="15"/>
      <c r="AE27" s="15"/>
      <c r="AF27" s="15"/>
      <c r="AG27" s="11"/>
      <c r="AH27" s="11"/>
      <c r="AI27" s="11"/>
      <c r="AJ27" s="11"/>
      <c r="AK27" s="11"/>
      <c r="AL27" s="11"/>
      <c r="AM27" s="25"/>
    </row>
    <row r="28" spans="1:39"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39">
      <c r="M29" s="20"/>
      <c r="N29" s="20"/>
      <c r="O29" s="20"/>
      <c r="P29" s="20"/>
      <c r="Q29" s="20"/>
      <c r="R29" s="20"/>
      <c r="S29" s="20"/>
      <c r="T29" s="20"/>
      <c r="U29" s="20"/>
      <c r="V29" s="20"/>
    </row>
  </sheetData>
  <mergeCells count="10">
    <mergeCell ref="AM2:AM3"/>
    <mergeCell ref="A2:A3"/>
    <mergeCell ref="B2:B3"/>
    <mergeCell ref="AB2:AF2"/>
    <mergeCell ref="AG2:AL2"/>
    <mergeCell ref="C2:G2"/>
    <mergeCell ref="H2:L2"/>
    <mergeCell ref="M2:Q2"/>
    <mergeCell ref="W2:AA2"/>
    <mergeCell ref="R2:V2"/>
  </mergeCells>
  <printOptions horizontalCentered="1"/>
  <pageMargins left="0.59055118110236227" right="0.23622047244094491" top="0.35433070866141736" bottom="0.15748031496062992" header="0.31496062992125984" footer="0.31496062992125984"/>
  <pageSetup paperSize="8" scale="70" fitToWidth="3" fitToHeight="0" pageOrder="overThenDown" orientation="landscape" r:id="rId1"/>
  <colBreaks count="5" manualBreakCount="5">
    <brk id="7" max="1048575" man="1"/>
    <brk id="12" max="1048575" man="1"/>
    <brk id="22" max="1048575" man="1"/>
    <brk id="27" max="1048575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№ 2 Расходы</vt:lpstr>
      <vt:lpstr>'Форма № 2 Расходы'!Заголовки_для_печати</vt:lpstr>
      <vt:lpstr>'Форма № 2 Расходы'!Область_печати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ФИРСОВА ЛЮДМИЛА ВЛАДИМИРОВНА</dc:creator>
  <cp:lastModifiedBy>Пользователь Windows</cp:lastModifiedBy>
  <cp:lastPrinted>2024-11-02T12:01:56Z</cp:lastPrinted>
  <dcterms:created xsi:type="dcterms:W3CDTF">2017-08-31T14:26:51Z</dcterms:created>
  <dcterms:modified xsi:type="dcterms:W3CDTF">2024-11-06T12:58:01Z</dcterms:modified>
</cp:coreProperties>
</file>